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8A49BB78-011D-444A-8F56-31B478F133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(3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3" l="1"/>
  <c r="J21" i="3"/>
  <c r="K11" i="3" l="1"/>
  <c r="I21" i="3"/>
  <c r="D21" i="3"/>
  <c r="E21" i="3"/>
  <c r="F21" i="3"/>
  <c r="G21" i="3"/>
  <c r="H21" i="3"/>
  <c r="C21" i="3"/>
  <c r="K12" i="3" l="1"/>
  <c r="K13" i="3"/>
  <c r="K14" i="3"/>
  <c r="K15" i="3"/>
  <c r="K16" i="3"/>
  <c r="K18" i="3"/>
  <c r="K19" i="3"/>
  <c r="K20" i="3"/>
  <c r="K21" i="3" l="1"/>
  <c r="K10" i="3"/>
  <c r="P12" i="3" l="1"/>
  <c r="Q12" i="3" s="1"/>
  <c r="P13" i="3"/>
  <c r="Q13" i="3" s="1"/>
  <c r="P14" i="3"/>
  <c r="Q14" i="3" s="1"/>
  <c r="P15" i="3"/>
  <c r="Q15" i="3" s="1"/>
  <c r="P16" i="3"/>
  <c r="Q16" i="3" s="1"/>
  <c r="P17" i="3"/>
  <c r="Q17" i="3" s="1"/>
  <c r="P18" i="3"/>
  <c r="Q18" i="3" s="1"/>
  <c r="P19" i="3"/>
  <c r="Q19" i="3" s="1"/>
  <c r="P11" i="3"/>
  <c r="Q11" i="3" s="1"/>
  <c r="O21" i="3"/>
  <c r="N21" i="3"/>
  <c r="M21" i="3"/>
  <c r="L21" i="3"/>
  <c r="Q21" i="3" l="1"/>
  <c r="P21" i="3"/>
</calcChain>
</file>

<file path=xl/sharedStrings.xml><?xml version="1.0" encoding="utf-8"?>
<sst xmlns="http://schemas.openxmlformats.org/spreadsheetml/2006/main" count="30" uniqueCount="29">
  <si>
    <t xml:space="preserve">Старостат </t>
  </si>
  <si>
    <t>Саврань</t>
  </si>
  <si>
    <t>Вільшанка</t>
  </si>
  <si>
    <t>Дубиново</t>
  </si>
  <si>
    <t>Кам"яне</t>
  </si>
  <si>
    <t>Осички</t>
  </si>
  <si>
    <t>Концеба</t>
  </si>
  <si>
    <t>Байбузівка</t>
  </si>
  <si>
    <t>Полянецьке</t>
  </si>
  <si>
    <t>Бакша</t>
  </si>
  <si>
    <t>ПДФО за паї</t>
  </si>
  <si>
    <t>ПДФО із заробітної плати</t>
  </si>
  <si>
    <t>Єдиний податок з с/г виробників</t>
  </si>
  <si>
    <t>Всього</t>
  </si>
  <si>
    <t xml:space="preserve">Всього доходи </t>
  </si>
  <si>
    <t>Доходи</t>
  </si>
  <si>
    <t>Видатки</t>
  </si>
  <si>
    <t>утримання старостинських округів</t>
  </si>
  <si>
    <t>охорона здоров'я</t>
  </si>
  <si>
    <t>культура</t>
  </si>
  <si>
    <t>Орендна плата з юридичних осіб</t>
  </si>
  <si>
    <t>Орендна плата з фізичних осіб</t>
  </si>
  <si>
    <t>Неделково</t>
  </si>
  <si>
    <t>Всього видатки</t>
  </si>
  <si>
    <t>освіта (селищний бюджет)</t>
  </si>
  <si>
    <t>Земельний податок з юридичних осіб</t>
  </si>
  <si>
    <t>ПДФО із МПЗ</t>
  </si>
  <si>
    <t>Транспортний податок з юридичних осіб</t>
  </si>
  <si>
    <t>Надходження податків по найбільшим платникам в розрізі старостатів і основні напрямки видатків до Савранської територіальної громади за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</si>
</sst>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164" fontId="1" fillId="0" borderId="1" xfId="0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Q52"/>
  <sheetViews>
    <sheetView tabSelected="1" topLeftCell="A4" workbookViewId="0">
      <selection activeCell="T11" sqref="T11"/>
    </sheetView>
  </sheetViews>
  <sheetFormatPr defaultRowHeight="15" x14ac:dyDescent="0.25"/>
  <cols>
    <col min="1" max="1" width="5" customWidth="1"/>
    <col min="2" max="2" width="18.85546875" customWidth="1"/>
    <col min="3" max="3" width="10.42578125" customWidth="1"/>
    <col min="4" max="4" width="14.42578125" customWidth="1"/>
    <col min="5" max="5" width="11.7109375" customWidth="1"/>
    <col min="6" max="6" width="14.85546875" customWidth="1"/>
    <col min="7" max="7" width="12.28515625" customWidth="1"/>
    <col min="8" max="8" width="17" customWidth="1"/>
    <col min="9" max="9" width="14.28515625" customWidth="1"/>
    <col min="10" max="10" width="17.85546875" customWidth="1"/>
    <col min="11" max="11" width="14.7109375" customWidth="1"/>
    <col min="12" max="12" width="19.85546875" customWidth="1"/>
    <col min="13" max="13" width="14.140625" customWidth="1"/>
    <col min="14" max="14" width="14.5703125" customWidth="1"/>
    <col min="15" max="15" width="14.7109375" customWidth="1"/>
    <col min="16" max="16" width="17.140625" customWidth="1"/>
    <col min="17" max="17" width="11.5703125" customWidth="1"/>
  </cols>
  <sheetData>
    <row r="5" spans="2:17" x14ac:dyDescent="0.25">
      <c r="B5" s="18" t="s">
        <v>28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2:17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8" spans="2:17" ht="20.25" x14ac:dyDescent="0.3">
      <c r="B8" s="10" t="s">
        <v>0</v>
      </c>
      <c r="C8" s="12" t="s">
        <v>15</v>
      </c>
      <c r="D8" s="13"/>
      <c r="E8" s="13"/>
      <c r="F8" s="13"/>
      <c r="G8" s="13"/>
      <c r="H8" s="13"/>
      <c r="I8" s="13"/>
      <c r="J8" s="13"/>
      <c r="K8" s="14"/>
      <c r="L8" s="15" t="s">
        <v>16</v>
      </c>
      <c r="M8" s="15"/>
      <c r="N8" s="15"/>
      <c r="O8" s="15"/>
      <c r="P8" s="15"/>
      <c r="Q8" s="16"/>
    </row>
    <row r="9" spans="2:17" ht="81.75" customHeight="1" x14ac:dyDescent="0.3">
      <c r="B9" s="11"/>
      <c r="C9" s="7" t="s">
        <v>10</v>
      </c>
      <c r="D9" s="7" t="s">
        <v>11</v>
      </c>
      <c r="E9" s="7" t="s">
        <v>26</v>
      </c>
      <c r="F9" s="7" t="s">
        <v>20</v>
      </c>
      <c r="G9" s="7" t="s">
        <v>21</v>
      </c>
      <c r="H9" s="7" t="s">
        <v>12</v>
      </c>
      <c r="I9" s="7" t="s">
        <v>25</v>
      </c>
      <c r="J9" s="7" t="s">
        <v>27</v>
      </c>
      <c r="K9" s="3" t="s">
        <v>14</v>
      </c>
      <c r="L9" s="5" t="s">
        <v>17</v>
      </c>
      <c r="M9" s="5" t="s">
        <v>24</v>
      </c>
      <c r="N9" s="5" t="s">
        <v>18</v>
      </c>
      <c r="O9" s="5" t="s">
        <v>19</v>
      </c>
      <c r="P9" s="3" t="s">
        <v>23</v>
      </c>
      <c r="Q9" s="17"/>
    </row>
    <row r="10" spans="2:17" ht="23.25" hidden="1" customHeight="1" x14ac:dyDescent="0.3">
      <c r="B10" s="4" t="s">
        <v>1</v>
      </c>
      <c r="C10" s="8">
        <v>749.4</v>
      </c>
      <c r="D10" s="8">
        <v>9241.2759999999998</v>
      </c>
      <c r="E10" s="8"/>
      <c r="F10" s="8">
        <v>857.8</v>
      </c>
      <c r="G10" s="8">
        <v>788.4</v>
      </c>
      <c r="H10" s="8">
        <v>197</v>
      </c>
      <c r="I10" s="8"/>
      <c r="J10" s="8"/>
      <c r="K10" s="2">
        <f>C10+D10+F10+G10+H10</f>
        <v>11833.875999999998</v>
      </c>
      <c r="L10" s="6">
        <v>0</v>
      </c>
      <c r="M10" s="6">
        <v>34508.9</v>
      </c>
      <c r="N10" s="6">
        <v>651.20000000000005</v>
      </c>
      <c r="O10" s="6">
        <v>5904.3</v>
      </c>
      <c r="P10" s="6"/>
      <c r="Q10" s="1"/>
    </row>
    <row r="11" spans="2:17" ht="23.25" customHeight="1" x14ac:dyDescent="0.3">
      <c r="B11" s="4" t="s">
        <v>2</v>
      </c>
      <c r="C11" s="8">
        <v>753.1</v>
      </c>
      <c r="D11" s="8">
        <v>915.4</v>
      </c>
      <c r="E11" s="8">
        <v>14.5</v>
      </c>
      <c r="F11" s="8">
        <v>402.3</v>
      </c>
      <c r="G11" s="8">
        <v>39.799999999999997</v>
      </c>
      <c r="H11" s="8">
        <v>660.7</v>
      </c>
      <c r="I11" s="8">
        <v>8.6999999999999993</v>
      </c>
      <c r="J11" s="8"/>
      <c r="K11" s="2">
        <f>C11+D11+F11+G11+H11+I11+E11</f>
        <v>2794.5</v>
      </c>
      <c r="L11" s="4">
        <v>732.6</v>
      </c>
      <c r="M11" s="4">
        <v>2779.7</v>
      </c>
      <c r="N11" s="4">
        <v>181</v>
      </c>
      <c r="O11" s="4">
        <v>149.6</v>
      </c>
      <c r="P11" s="2">
        <f>L11+M11+N11+O11</f>
        <v>3842.8999999999996</v>
      </c>
      <c r="Q11" s="1">
        <f t="shared" ref="Q11:Q19" si="0">K11-P11</f>
        <v>-1048.3999999999996</v>
      </c>
    </row>
    <row r="12" spans="2:17" ht="23.25" customHeight="1" x14ac:dyDescent="0.3">
      <c r="B12" s="4" t="s">
        <v>3</v>
      </c>
      <c r="C12" s="8">
        <v>576.9</v>
      </c>
      <c r="D12" s="8">
        <v>794.8</v>
      </c>
      <c r="E12" s="8">
        <v>38.299999999999997</v>
      </c>
      <c r="F12" s="8">
        <v>460.2</v>
      </c>
      <c r="G12" s="8">
        <v>450.4</v>
      </c>
      <c r="H12" s="8">
        <v>546</v>
      </c>
      <c r="I12" s="8">
        <v>80.599999999999994</v>
      </c>
      <c r="J12" s="8"/>
      <c r="K12" s="2">
        <f t="shared" ref="K12:K20" si="1">C12+D12+F12+G12+H12+I12+E12</f>
        <v>2947.2</v>
      </c>
      <c r="L12" s="4">
        <v>1185.5999999999999</v>
      </c>
      <c r="M12" s="4">
        <v>4442.8</v>
      </c>
      <c r="N12" s="4">
        <v>175.9</v>
      </c>
      <c r="O12" s="4">
        <v>238.7</v>
      </c>
      <c r="P12" s="2">
        <f t="shared" ref="P12:P19" si="2">L12+M12+N12+O12</f>
        <v>6042.9999999999991</v>
      </c>
      <c r="Q12" s="1">
        <f t="shared" si="0"/>
        <v>-3095.7999999999993</v>
      </c>
    </row>
    <row r="13" spans="2:17" ht="23.25" customHeight="1" x14ac:dyDescent="0.3">
      <c r="B13" s="4" t="s">
        <v>4</v>
      </c>
      <c r="C13" s="8">
        <v>1122.8</v>
      </c>
      <c r="D13" s="8">
        <v>1055.7</v>
      </c>
      <c r="E13" s="8">
        <v>10.9</v>
      </c>
      <c r="F13" s="8">
        <v>135</v>
      </c>
      <c r="G13" s="8">
        <v>55.4</v>
      </c>
      <c r="H13" s="8">
        <v>913.9</v>
      </c>
      <c r="I13" s="8">
        <v>64.3</v>
      </c>
      <c r="J13" s="8"/>
      <c r="K13" s="2">
        <f t="shared" si="1"/>
        <v>3358.0000000000005</v>
      </c>
      <c r="L13" s="4">
        <v>691.1</v>
      </c>
      <c r="M13" s="4">
        <v>1550.4</v>
      </c>
      <c r="N13" s="4">
        <v>188</v>
      </c>
      <c r="O13" s="4">
        <v>417.2</v>
      </c>
      <c r="P13" s="2">
        <f t="shared" si="2"/>
        <v>2846.7</v>
      </c>
      <c r="Q13" s="1">
        <f t="shared" si="0"/>
        <v>511.30000000000064</v>
      </c>
    </row>
    <row r="14" spans="2:17" ht="23.25" customHeight="1" x14ac:dyDescent="0.3">
      <c r="B14" s="4" t="s">
        <v>5</v>
      </c>
      <c r="C14" s="8">
        <v>2100.9</v>
      </c>
      <c r="D14" s="8">
        <v>2716.3</v>
      </c>
      <c r="E14" s="8">
        <v>47.1</v>
      </c>
      <c r="F14" s="8">
        <v>634</v>
      </c>
      <c r="G14" s="8">
        <v>147.30000000000001</v>
      </c>
      <c r="H14" s="8">
        <v>781</v>
      </c>
      <c r="I14" s="8">
        <v>14.6</v>
      </c>
      <c r="J14" s="8"/>
      <c r="K14" s="2">
        <f t="shared" si="1"/>
        <v>6441.2000000000016</v>
      </c>
      <c r="L14" s="4">
        <v>724.9</v>
      </c>
      <c r="M14" s="4">
        <v>4238.6000000000004</v>
      </c>
      <c r="N14" s="4">
        <v>8.6</v>
      </c>
      <c r="O14" s="4">
        <v>198.1</v>
      </c>
      <c r="P14" s="2">
        <f t="shared" si="2"/>
        <v>5170.2000000000007</v>
      </c>
      <c r="Q14" s="1">
        <f t="shared" si="0"/>
        <v>1271.0000000000009</v>
      </c>
    </row>
    <row r="15" spans="2:17" ht="23.25" customHeight="1" x14ac:dyDescent="0.3">
      <c r="B15" s="4" t="s">
        <v>6</v>
      </c>
      <c r="C15" s="8">
        <v>1051.7</v>
      </c>
      <c r="D15" s="8">
        <v>1212.2</v>
      </c>
      <c r="E15" s="8">
        <v>66.3</v>
      </c>
      <c r="F15" s="8">
        <v>1680.7</v>
      </c>
      <c r="G15" s="8">
        <v>229.1</v>
      </c>
      <c r="H15" s="8">
        <v>2119.1999999999998</v>
      </c>
      <c r="I15" s="8">
        <v>27.4</v>
      </c>
      <c r="J15" s="8"/>
      <c r="K15" s="2">
        <f t="shared" si="1"/>
        <v>6386.6</v>
      </c>
      <c r="L15" s="4">
        <v>434.5</v>
      </c>
      <c r="M15" s="4">
        <v>4683.6000000000004</v>
      </c>
      <c r="N15" s="4">
        <v>4.2</v>
      </c>
      <c r="O15" s="4">
        <v>305.7</v>
      </c>
      <c r="P15" s="2">
        <f t="shared" si="2"/>
        <v>5428</v>
      </c>
      <c r="Q15" s="1">
        <f t="shared" si="0"/>
        <v>958.60000000000036</v>
      </c>
    </row>
    <row r="16" spans="2:17" ht="23.25" customHeight="1" x14ac:dyDescent="0.3">
      <c r="B16" s="4" t="s">
        <v>7</v>
      </c>
      <c r="C16" s="8">
        <v>1721.2</v>
      </c>
      <c r="D16" s="8">
        <v>283.5</v>
      </c>
      <c r="E16" s="8">
        <v>75.599999999999994</v>
      </c>
      <c r="F16" s="8">
        <v>141.69999999999999</v>
      </c>
      <c r="G16" s="8">
        <v>236.8</v>
      </c>
      <c r="H16" s="8">
        <v>546.20000000000005</v>
      </c>
      <c r="I16" s="8">
        <v>16</v>
      </c>
      <c r="J16" s="8"/>
      <c r="K16" s="2">
        <f t="shared" si="1"/>
        <v>3021.0000000000005</v>
      </c>
      <c r="L16" s="4">
        <v>697</v>
      </c>
      <c r="M16" s="4">
        <v>1164.3</v>
      </c>
      <c r="N16" s="4">
        <v>181</v>
      </c>
      <c r="O16" s="4">
        <v>169</v>
      </c>
      <c r="P16" s="2">
        <f t="shared" si="2"/>
        <v>2211.3000000000002</v>
      </c>
      <c r="Q16" s="1">
        <f t="shared" si="0"/>
        <v>809.70000000000027</v>
      </c>
    </row>
    <row r="17" spans="2:17" ht="23.25" customHeight="1" x14ac:dyDescent="0.3">
      <c r="B17" s="4" t="s">
        <v>8</v>
      </c>
      <c r="C17" s="8">
        <v>1185.0999999999999</v>
      </c>
      <c r="D17" s="8">
        <v>1146.9000000000001</v>
      </c>
      <c r="E17" s="8">
        <v>32.4</v>
      </c>
      <c r="F17" s="8">
        <v>868.8</v>
      </c>
      <c r="G17" s="8">
        <v>84.1</v>
      </c>
      <c r="H17" s="8">
        <v>3618.4</v>
      </c>
      <c r="I17" s="8">
        <v>23.2</v>
      </c>
      <c r="J17" s="8">
        <v>56.2</v>
      </c>
      <c r="K17" s="2">
        <f>C17+D17+F17+G17+H17+I17+E17+J17</f>
        <v>7015.0999999999995</v>
      </c>
      <c r="L17" s="4">
        <v>705.2</v>
      </c>
      <c r="M17" s="4">
        <v>2270.1999999999998</v>
      </c>
      <c r="N17" s="4">
        <v>102.4</v>
      </c>
      <c r="O17" s="4">
        <v>195.2</v>
      </c>
      <c r="P17" s="2">
        <f t="shared" si="2"/>
        <v>3272.9999999999995</v>
      </c>
      <c r="Q17" s="1">
        <f t="shared" si="0"/>
        <v>3742.1</v>
      </c>
    </row>
    <row r="18" spans="2:17" ht="23.25" customHeight="1" x14ac:dyDescent="0.3">
      <c r="B18" s="4" t="s">
        <v>22</v>
      </c>
      <c r="C18" s="8">
        <v>333.9</v>
      </c>
      <c r="D18" s="8">
        <v>439</v>
      </c>
      <c r="E18" s="8">
        <v>63.3</v>
      </c>
      <c r="F18" s="8">
        <v>1098.9000000000001</v>
      </c>
      <c r="G18" s="8">
        <v>173.7</v>
      </c>
      <c r="H18" s="8">
        <v>771.8</v>
      </c>
      <c r="I18" s="8">
        <v>30.1</v>
      </c>
      <c r="J18" s="8"/>
      <c r="K18" s="2">
        <f t="shared" si="1"/>
        <v>2910.7000000000003</v>
      </c>
      <c r="L18" s="4">
        <v>669.4</v>
      </c>
      <c r="M18" s="4">
        <v>1552.6</v>
      </c>
      <c r="N18" s="4">
        <v>181.5</v>
      </c>
      <c r="O18" s="4">
        <v>79.8</v>
      </c>
      <c r="P18" s="2">
        <f t="shared" si="2"/>
        <v>2483.3000000000002</v>
      </c>
      <c r="Q18" s="1">
        <f t="shared" si="0"/>
        <v>427.40000000000009</v>
      </c>
    </row>
    <row r="19" spans="2:17" ht="23.25" customHeight="1" x14ac:dyDescent="0.3">
      <c r="B19" s="4" t="s">
        <v>9</v>
      </c>
      <c r="C19" s="8">
        <v>1599.1</v>
      </c>
      <c r="D19" s="8">
        <v>2211.3000000000002</v>
      </c>
      <c r="E19" s="8">
        <v>171</v>
      </c>
      <c r="F19" s="8">
        <v>1612.8</v>
      </c>
      <c r="G19" s="8">
        <v>326.2</v>
      </c>
      <c r="H19" s="8">
        <v>3934.1</v>
      </c>
      <c r="I19" s="8">
        <v>63.9</v>
      </c>
      <c r="J19" s="8"/>
      <c r="K19" s="2">
        <f t="shared" si="1"/>
        <v>9918.4</v>
      </c>
      <c r="L19" s="4">
        <v>755.9</v>
      </c>
      <c r="M19" s="4">
        <v>5547.7</v>
      </c>
      <c r="N19" s="4">
        <v>340.9</v>
      </c>
      <c r="O19" s="4">
        <v>355.5</v>
      </c>
      <c r="P19" s="2">
        <f t="shared" si="2"/>
        <v>6999.9999999999991</v>
      </c>
      <c r="Q19" s="1">
        <f t="shared" si="0"/>
        <v>2918.4000000000005</v>
      </c>
    </row>
    <row r="20" spans="2:17" ht="23.25" customHeight="1" x14ac:dyDescent="0.3">
      <c r="B20" s="4" t="s">
        <v>1</v>
      </c>
      <c r="C20" s="8">
        <v>879.5</v>
      </c>
      <c r="D20" s="8">
        <v>18506.900000000001</v>
      </c>
      <c r="E20" s="8">
        <v>5.0999999999999996</v>
      </c>
      <c r="F20" s="8">
        <v>1970.5</v>
      </c>
      <c r="G20" s="8">
        <v>1717.2</v>
      </c>
      <c r="H20" s="8">
        <v>748.2</v>
      </c>
      <c r="I20" s="8">
        <v>287.3</v>
      </c>
      <c r="J20" s="8"/>
      <c r="K20" s="2">
        <f t="shared" si="1"/>
        <v>24114.7</v>
      </c>
      <c r="L20" s="4"/>
      <c r="M20" s="4"/>
      <c r="N20" s="4"/>
      <c r="O20" s="4"/>
      <c r="P20" s="2"/>
      <c r="Q20" s="1"/>
    </row>
    <row r="21" spans="2:17" ht="23.25" customHeight="1" x14ac:dyDescent="0.3">
      <c r="B21" s="2" t="s">
        <v>13</v>
      </c>
      <c r="C21" s="9">
        <f>C11+C12+C13+C14+C15+C16+C17+C18+C19+C20</f>
        <v>11324.2</v>
      </c>
      <c r="D21" s="9">
        <f t="shared" ref="D21:H21" si="3">D11+D12+D13+D14+D15+D16+D17+D18+D19+D20</f>
        <v>29282</v>
      </c>
      <c r="E21" s="9">
        <f t="shared" si="3"/>
        <v>524.5</v>
      </c>
      <c r="F21" s="9">
        <f t="shared" si="3"/>
        <v>9004.9000000000015</v>
      </c>
      <c r="G21" s="9">
        <f t="shared" si="3"/>
        <v>3460</v>
      </c>
      <c r="H21" s="9">
        <f t="shared" si="3"/>
        <v>14639.5</v>
      </c>
      <c r="I21" s="9">
        <f t="shared" ref="I21:J21" si="4">I11+I12+I13+I14+I15+I16+I17+I18+I19+I20</f>
        <v>616.09999999999991</v>
      </c>
      <c r="J21" s="9">
        <f t="shared" si="4"/>
        <v>56.2</v>
      </c>
      <c r="K21" s="9">
        <f t="shared" ref="K21" si="5">K11+K12+K13+K14+K15+K16+K17+K18+K19+K20</f>
        <v>68907.399999999994</v>
      </c>
      <c r="L21" s="2">
        <f>L10+L11+L12+L13+L14+L15+L16+L17+L18+L19</f>
        <v>6596.1999999999989</v>
      </c>
      <c r="M21" s="2">
        <f t="shared" ref="M21:O21" si="6">M10+M11+M12+M13+M14+M15+M16+M17+M18+M19</f>
        <v>62738.799999999996</v>
      </c>
      <c r="N21" s="2">
        <f t="shared" si="6"/>
        <v>2014.6999999999998</v>
      </c>
      <c r="O21" s="2">
        <f t="shared" si="6"/>
        <v>8013.1</v>
      </c>
      <c r="P21" s="2">
        <f>P11+P12+P13+P14+P15+P16+P17+P18+P19</f>
        <v>38298.399999999994</v>
      </c>
      <c r="Q21" s="2">
        <f>Q11+Q12+Q13+Q14+Q15+Q16+Q17+Q18+Q19</f>
        <v>6494.3000000000038</v>
      </c>
    </row>
    <row r="51" spans="6:6" x14ac:dyDescent="0.25">
      <c r="F51">
        <v>942.78</v>
      </c>
    </row>
    <row r="52" spans="6:6" x14ac:dyDescent="0.25">
      <c r="F52">
        <v>24.03</v>
      </c>
    </row>
  </sheetData>
  <mergeCells count="5">
    <mergeCell ref="B8:B9"/>
    <mergeCell ref="C8:K8"/>
    <mergeCell ref="L8:P8"/>
    <mergeCell ref="Q8:Q9"/>
    <mergeCell ref="B5:Q6"/>
  </mergeCells>
  <pageMargins left="0.31496062992125984" right="0.19685039370078741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2024-02-09T12:42:41Z</dcterms:modified>
</cp:coreProperties>
</file>